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collins8\OneDrive - Reed Elsevier Group ICO Reed Elsevier Inc\Desktop\"/>
    </mc:Choice>
  </mc:AlternateContent>
  <xr:revisionPtr revIDLastSave="0" documentId="8_{C6D29109-65D0-4630-BC4F-9BB7D40C340F}" xr6:coauthVersionLast="47" xr6:coauthVersionMax="47" xr10:uidLastSave="{00000000-0000-0000-0000-000000000000}"/>
  <bookViews>
    <workbookView xWindow="1485" yWindow="-15870" windowWidth="25440" windowHeight="15390" xr2:uid="{00000000-000D-0000-FFFF-FFFF00000000}"/>
  </bookViews>
  <sheets>
    <sheet name="Table S2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2" i="4" l="1"/>
  <c r="S32" i="4"/>
  <c r="L32" i="4"/>
  <c r="K32" i="4"/>
  <c r="H32" i="4"/>
  <c r="G32" i="4"/>
  <c r="T31" i="4"/>
  <c r="S31" i="4"/>
  <c r="L31" i="4"/>
  <c r="K31" i="4"/>
  <c r="H31" i="4"/>
  <c r="G31" i="4"/>
  <c r="T30" i="4"/>
  <c r="S30" i="4"/>
  <c r="L30" i="4"/>
  <c r="K30" i="4"/>
  <c r="H30" i="4"/>
  <c r="G30" i="4"/>
  <c r="X27" i="4"/>
  <c r="W27" i="4"/>
  <c r="T27" i="4"/>
  <c r="S27" i="4"/>
  <c r="P27" i="4"/>
  <c r="O27" i="4"/>
  <c r="L27" i="4"/>
  <c r="K27" i="4"/>
  <c r="H27" i="4"/>
  <c r="G27" i="4"/>
  <c r="X26" i="4"/>
  <c r="W26" i="4"/>
  <c r="T26" i="4"/>
  <c r="S26" i="4"/>
  <c r="P26" i="4"/>
  <c r="O26" i="4"/>
  <c r="L26" i="4"/>
  <c r="K26" i="4"/>
  <c r="H26" i="4"/>
  <c r="G26" i="4"/>
  <c r="X25" i="4"/>
  <c r="W25" i="4"/>
  <c r="T25" i="4"/>
  <c r="S25" i="4"/>
  <c r="P25" i="4"/>
  <c r="O25" i="4"/>
  <c r="L25" i="4"/>
  <c r="K25" i="4"/>
  <c r="H25" i="4"/>
  <c r="G25" i="4"/>
  <c r="X24" i="4"/>
  <c r="W24" i="4"/>
  <c r="T24" i="4"/>
  <c r="S24" i="4"/>
  <c r="P24" i="4"/>
  <c r="O24" i="4"/>
  <c r="L24" i="4"/>
  <c r="K24" i="4"/>
  <c r="H24" i="4"/>
  <c r="G24" i="4"/>
  <c r="W23" i="4"/>
  <c r="S23" i="4"/>
  <c r="O23" i="4"/>
  <c r="K23" i="4"/>
  <c r="G23" i="4"/>
  <c r="X22" i="4"/>
  <c r="W22" i="4"/>
  <c r="T22" i="4"/>
  <c r="S22" i="4"/>
  <c r="P22" i="4"/>
  <c r="O22" i="4"/>
  <c r="L22" i="4"/>
  <c r="K22" i="4"/>
  <c r="H22" i="4"/>
  <c r="G22" i="4"/>
  <c r="X21" i="4"/>
  <c r="W21" i="4"/>
  <c r="T21" i="4"/>
  <c r="S21" i="4"/>
  <c r="P21" i="4"/>
  <c r="O21" i="4"/>
  <c r="L21" i="4"/>
  <c r="K21" i="4"/>
  <c r="H21" i="4"/>
  <c r="G21" i="4"/>
  <c r="X20" i="4"/>
  <c r="W20" i="4"/>
  <c r="T20" i="4"/>
  <c r="S20" i="4"/>
  <c r="P20" i="4"/>
  <c r="O20" i="4"/>
  <c r="L20" i="4"/>
  <c r="K20" i="4"/>
  <c r="H20" i="4"/>
  <c r="G20" i="4"/>
  <c r="X19" i="4"/>
  <c r="W19" i="4"/>
  <c r="T19" i="4"/>
  <c r="S19" i="4"/>
  <c r="P19" i="4"/>
  <c r="O19" i="4"/>
  <c r="L19" i="4"/>
  <c r="K19" i="4"/>
  <c r="H19" i="4"/>
  <c r="G19" i="4"/>
  <c r="X18" i="4"/>
  <c r="W18" i="4"/>
  <c r="T18" i="4"/>
  <c r="S18" i="4"/>
  <c r="P18" i="4"/>
  <c r="O18" i="4"/>
  <c r="L18" i="4"/>
  <c r="K18" i="4"/>
  <c r="H18" i="4"/>
  <c r="G18" i="4"/>
  <c r="X17" i="4"/>
  <c r="W17" i="4"/>
  <c r="T17" i="4"/>
  <c r="S17" i="4"/>
  <c r="P17" i="4"/>
  <c r="O17" i="4"/>
  <c r="L17" i="4"/>
  <c r="K17" i="4"/>
  <c r="H17" i="4"/>
  <c r="G17" i="4"/>
  <c r="X16" i="4"/>
  <c r="W16" i="4"/>
  <c r="T16" i="4"/>
  <c r="S16" i="4"/>
  <c r="P16" i="4"/>
  <c r="O16" i="4"/>
  <c r="L16" i="4"/>
  <c r="K16" i="4"/>
  <c r="H16" i="4"/>
  <c r="G16" i="4"/>
  <c r="X15" i="4"/>
  <c r="W15" i="4"/>
  <c r="T15" i="4"/>
  <c r="S15" i="4"/>
  <c r="P15" i="4"/>
  <c r="O15" i="4"/>
  <c r="L15" i="4"/>
  <c r="K15" i="4"/>
  <c r="H15" i="4"/>
  <c r="G15" i="4"/>
  <c r="X14" i="4"/>
  <c r="W14" i="4"/>
  <c r="T14" i="4"/>
  <c r="S14" i="4"/>
  <c r="P14" i="4"/>
  <c r="O14" i="4"/>
  <c r="L14" i="4"/>
  <c r="K14" i="4"/>
  <c r="H14" i="4"/>
  <c r="G14" i="4"/>
  <c r="X13" i="4"/>
  <c r="W13" i="4"/>
  <c r="T13" i="4"/>
  <c r="S13" i="4"/>
  <c r="P13" i="4"/>
  <c r="O13" i="4"/>
  <c r="L13" i="4"/>
  <c r="K13" i="4"/>
  <c r="H13" i="4"/>
  <c r="G13" i="4"/>
  <c r="X12" i="4"/>
  <c r="W12" i="4"/>
  <c r="T12" i="4"/>
  <c r="S12" i="4"/>
  <c r="P12" i="4"/>
  <c r="O12" i="4"/>
  <c r="L12" i="4"/>
  <c r="K12" i="4"/>
  <c r="H12" i="4"/>
  <c r="G12" i="4"/>
  <c r="X11" i="4"/>
  <c r="W11" i="4"/>
  <c r="T11" i="4"/>
  <c r="S11" i="4"/>
  <c r="P11" i="4"/>
  <c r="O11" i="4"/>
  <c r="L11" i="4"/>
  <c r="K11" i="4"/>
  <c r="H11" i="4"/>
  <c r="G11" i="4"/>
  <c r="X10" i="4"/>
  <c r="W10" i="4"/>
  <c r="T10" i="4"/>
  <c r="S10" i="4"/>
  <c r="P10" i="4"/>
  <c r="O10" i="4"/>
  <c r="L10" i="4"/>
  <c r="K10" i="4"/>
  <c r="H10" i="4"/>
  <c r="G10" i="4"/>
  <c r="X9" i="4"/>
  <c r="W9" i="4"/>
  <c r="T9" i="4"/>
  <c r="S9" i="4"/>
  <c r="P9" i="4"/>
  <c r="O9" i="4"/>
  <c r="L9" i="4"/>
  <c r="K9" i="4"/>
  <c r="H9" i="4"/>
  <c r="G9" i="4"/>
  <c r="X8" i="4"/>
  <c r="W8" i="4"/>
  <c r="T8" i="4"/>
  <c r="S8" i="4"/>
  <c r="P8" i="4"/>
  <c r="O8" i="4"/>
  <c r="L8" i="4"/>
  <c r="K8" i="4"/>
  <c r="H8" i="4"/>
  <c r="G8" i="4"/>
  <c r="X7" i="4"/>
  <c r="W7" i="4"/>
  <c r="T7" i="4"/>
  <c r="S7" i="4"/>
  <c r="P7" i="4"/>
  <c r="O7" i="4"/>
  <c r="L7" i="4"/>
  <c r="K7" i="4"/>
  <c r="H7" i="4"/>
  <c r="G7" i="4"/>
  <c r="X6" i="4"/>
  <c r="W6" i="4"/>
  <c r="T6" i="4"/>
  <c r="S6" i="4"/>
  <c r="P6" i="4"/>
  <c r="O6" i="4"/>
  <c r="L6" i="4"/>
  <c r="K6" i="4"/>
  <c r="H6" i="4"/>
  <c r="G6" i="4"/>
  <c r="X5" i="4"/>
  <c r="W5" i="4"/>
  <c r="T5" i="4"/>
  <c r="S5" i="4"/>
  <c r="P5" i="4"/>
  <c r="O5" i="4"/>
  <c r="L5" i="4"/>
  <c r="K5" i="4"/>
  <c r="H5" i="4"/>
  <c r="G5" i="4"/>
  <c r="X4" i="4"/>
  <c r="W4" i="4"/>
  <c r="T4" i="4"/>
  <c r="S4" i="4"/>
  <c r="P4" i="4"/>
  <c r="O4" i="4"/>
  <c r="L4" i="4"/>
  <c r="K4" i="4"/>
  <c r="H4" i="4"/>
  <c r="G4" i="4"/>
  <c r="X3" i="4"/>
  <c r="W3" i="4"/>
  <c r="T3" i="4"/>
  <c r="S3" i="4"/>
  <c r="P3" i="4"/>
  <c r="O3" i="4"/>
  <c r="L3" i="4"/>
  <c r="K3" i="4"/>
  <c r="H3" i="4"/>
  <c r="G3" i="4"/>
</calcChain>
</file>

<file path=xl/sharedStrings.xml><?xml version="1.0" encoding="utf-8"?>
<sst xmlns="http://schemas.openxmlformats.org/spreadsheetml/2006/main" count="136" uniqueCount="73">
  <si>
    <t>Unit</t>
  </si>
  <si>
    <t>Socioeconomic</t>
  </si>
  <si>
    <t>Population growth</t>
  </si>
  <si>
    <t>dmnl</t>
  </si>
  <si>
    <t>year</t>
  </si>
  <si>
    <t>Educational attainment</t>
  </si>
  <si>
    <t>Max Energy Demand per Capita Variation</t>
  </si>
  <si>
    <t>Mtoe/(year*person)</t>
  </si>
  <si>
    <t>Reference Change in Market Share Solar Variation</t>
  </si>
  <si>
    <t>Reference Change in Market Share Wind Variation</t>
  </si>
  <si>
    <t>Reference Change in Market Share Biomass Variation</t>
  </si>
  <si>
    <t>Reference Change in Fossil Fuel Market Share Variation</t>
  </si>
  <si>
    <t>Fraction of Oil Revenues Invested in Technology Variation</t>
  </si>
  <si>
    <t>Fraction of Gas Revenues Invested in Technology Variation</t>
  </si>
  <si>
    <t>Fraction of Coal Revenues Invested in Technology Variation</t>
  </si>
  <si>
    <t>Annual Change in Oil Reserves Variation</t>
  </si>
  <si>
    <t>barrel/year</t>
  </si>
  <si>
    <t>Annual Growth in Gas Reserves Variation</t>
  </si>
  <si>
    <r>
      <t>Bm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>/year</t>
    </r>
  </si>
  <si>
    <t>Solar Conversion Efficiency Factor Final Change Rate Variation</t>
  </si>
  <si>
    <t>1/year</t>
  </si>
  <si>
    <t>Reference Cost of Biomass Energy Production Final Change Rate Variation</t>
  </si>
  <si>
    <t>Land-use change</t>
  </si>
  <si>
    <t>Fraction of Agricultural Land Conversion from Forest Variation</t>
  </si>
  <si>
    <t>Reference Input Neutral TC in Agriculture Variation</t>
  </si>
  <si>
    <t>Reference meat yield Variation</t>
  </si>
  <si>
    <t>ton/ha</t>
  </si>
  <si>
    <t>Food waste</t>
  </si>
  <si>
    <t>Waste Fraction PlantFood Variation</t>
  </si>
  <si>
    <t>Reference Daily Caloric Intake Variation</t>
  </si>
  <si>
    <t>Inequality</t>
  </si>
  <si>
    <t>Sector</t>
  </si>
  <si>
    <t>Scenario driver</t>
  </si>
  <si>
    <t>Uncertain model parameter</t>
  </si>
  <si>
    <t>Uncertainty variation in each side of refrence value %</t>
  </si>
  <si>
    <t>Reference value</t>
  </si>
  <si>
    <t>Lower bound</t>
  </si>
  <si>
    <t>Upper bound</t>
  </si>
  <si>
    <t>Normal Fertility Variation</t>
  </si>
  <si>
    <t>Life Expectancy Normal Variation</t>
  </si>
  <si>
    <t>PersistenceSec Fraction Variation</t>
  </si>
  <si>
    <t>Tertiary Education Percentage m Variation</t>
  </si>
  <si>
    <r>
      <t>1/year</t>
    </r>
    <r>
      <rPr>
        <vertAlign val="superscript"/>
        <sz val="11"/>
        <color rgb="FF000000"/>
        <rFont val="Arial"/>
        <family val="2"/>
      </rPr>
      <t>2</t>
    </r>
  </si>
  <si>
    <t>Tertiary Education Percentage f Variation</t>
  </si>
  <si>
    <t>PersistenceTer Fraction Variation</t>
  </si>
  <si>
    <t>Economic development</t>
  </si>
  <si>
    <t>Capital Elasticity Output Variation</t>
  </si>
  <si>
    <t>Labor Force Participation Fraction Variation</t>
  </si>
  <si>
    <t>Energy</t>
  </si>
  <si>
    <t>Energy demand and lifestyle change</t>
  </si>
  <si>
    <t>Fossil energy production</t>
  </si>
  <si>
    <t>Clean energy technology advances</t>
  </si>
  <si>
    <t>Food and land</t>
  </si>
  <si>
    <t>Land productivity</t>
  </si>
  <si>
    <t>Diet change</t>
  </si>
  <si>
    <t>Kcal/(person*day)</t>
  </si>
  <si>
    <t>Diet Composition Variation (categorical)</t>
  </si>
  <si>
    <t>NA</t>
  </si>
  <si>
    <t>Climate</t>
  </si>
  <si>
    <t>Climate policy assumptions</t>
  </si>
  <si>
    <t>CCS Scenario Variation (categorical)</t>
  </si>
  <si>
    <t>On</t>
  </si>
  <si>
    <t>Off</t>
  </si>
  <si>
    <t>Carbon Price (slope)</t>
  </si>
  <si>
    <t>$/tCO2/year</t>
  </si>
  <si>
    <t>Land Mitigation Policy (multiplier)</t>
  </si>
  <si>
    <t>Other CO2 Removal Rate</t>
  </si>
  <si>
    <t>TonC/year</t>
  </si>
  <si>
    <t>Green Recovery</t>
  </si>
  <si>
    <t>Business-As-Usual</t>
  </si>
  <si>
    <t>Fragmented World</t>
  </si>
  <si>
    <t>Fossil-Fuelled Development</t>
  </si>
  <si>
    <t>Table S2. Key model parameters and their quantification under future pathways.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</si>
</sst>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vertAlign val="superscript"/>
      <sz val="1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Gill Sans MT"/>
      <family val="2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Arial"/>
      <family val="2"/>
    </font>
    <font>
      <vertAlign val="superscript"/>
      <sz val="11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22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</borders>
  <cellStyleXfs count="56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3" fillId="6" borderId="4" applyNumberFormat="0" applyAlignment="0" applyProtection="0"/>
    <xf numFmtId="0" fontId="14" fillId="7" borderId="5" applyNumberFormat="0" applyAlignment="0" applyProtection="0"/>
    <xf numFmtId="0" fontId="15" fillId="7" borderId="4" applyNumberFormat="0" applyAlignment="0" applyProtection="0"/>
    <xf numFmtId="0" fontId="16" fillId="0" borderId="6" applyNumberFormat="0" applyFill="0" applyAlignment="0" applyProtection="0"/>
    <xf numFmtId="0" fontId="17" fillId="8" borderId="7" applyNumberFormat="0" applyAlignment="0" applyProtection="0"/>
    <xf numFmtId="0" fontId="18" fillId="0" borderId="0" applyNumberFormat="0" applyFill="0" applyBorder="0" applyAlignment="0" applyProtection="0"/>
    <xf numFmtId="0" fontId="5" fillId="9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1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1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1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1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1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2" fillId="34" borderId="10">
      <alignment horizontal="center" wrapText="1"/>
    </xf>
    <xf numFmtId="0" fontId="12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23" fillId="0" borderId="0"/>
    <xf numFmtId="0" fontId="5" fillId="33" borderId="0" applyNumberFormat="0" applyBorder="0" applyAlignment="0" applyProtection="0"/>
    <xf numFmtId="0" fontId="24" fillId="5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21" fillId="33" borderId="0" applyNumberFormat="0" applyBorder="0" applyAlignment="0" applyProtection="0"/>
    <xf numFmtId="0" fontId="25" fillId="0" borderId="0"/>
    <xf numFmtId="0" fontId="5" fillId="0" borderId="0"/>
    <xf numFmtId="0" fontId="27" fillId="0" borderId="0"/>
    <xf numFmtId="0" fontId="5" fillId="0" borderId="0"/>
    <xf numFmtId="0" fontId="26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top" wrapText="1"/>
    </xf>
    <xf numFmtId="0" fontId="20" fillId="0" borderId="0" xfId="0" applyFont="1"/>
    <xf numFmtId="0" fontId="20" fillId="2" borderId="13" xfId="0" applyFont="1" applyFill="1" applyBorder="1" applyAlignment="1">
      <alignment horizontal="left"/>
    </xf>
    <xf numFmtId="0" fontId="20" fillId="2" borderId="13" xfId="0" applyFont="1" applyFill="1" applyBorder="1" applyAlignment="1">
      <alignment horizontal="left" wrapText="1"/>
    </xf>
    <xf numFmtId="0" fontId="20" fillId="2" borderId="14" xfId="0" applyFont="1" applyFill="1" applyBorder="1" applyAlignment="1">
      <alignment horizontal="left" wrapText="1"/>
    </xf>
    <xf numFmtId="0" fontId="20" fillId="2" borderId="14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36" borderId="0" xfId="0" applyFill="1"/>
    <xf numFmtId="0" fontId="28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0" borderId="15" xfId="0" applyBorder="1"/>
    <xf numFmtId="0" fontId="0" fillId="0" borderId="16" xfId="0" applyBorder="1"/>
    <xf numFmtId="0" fontId="0" fillId="0" borderId="0" xfId="0" applyAlignment="1">
      <alignment horizontal="left" vertical="center" wrapText="1"/>
    </xf>
    <xf numFmtId="0" fontId="17" fillId="35" borderId="12" xfId="0" applyFont="1" applyFill="1" applyBorder="1" applyAlignment="1">
      <alignment horizontal="center"/>
    </xf>
    <xf numFmtId="0" fontId="3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</cellXfs>
  <cellStyles count="56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7" xr:uid="{51E5CE24-59FB-4B62-8635-2187D5DA19D5}"/>
    <cellStyle name="60% - Accent1 3" xfId="45" xr:uid="{FE52CDA3-5960-45DC-B591-52BFDE422498}"/>
    <cellStyle name="60% - Accent2 2" xfId="38" xr:uid="{131B8B52-949B-4DAE-A50D-9A4448AE3DB3}"/>
    <cellStyle name="60% - Accent2 3" xfId="46" xr:uid="{D80F2CC7-9648-4F04-B29B-E10C9D172DE2}"/>
    <cellStyle name="60% - Accent3 2" xfId="39" xr:uid="{CA8180A0-E188-416D-8E13-A014B7823301}"/>
    <cellStyle name="60% - Accent3 3" xfId="47" xr:uid="{78A06B91-6DC9-4990-8079-D32A0262B594}"/>
    <cellStyle name="60% - Accent4 2" xfId="40" xr:uid="{44B9E917-43F8-4138-8B46-C461D5109931}"/>
    <cellStyle name="60% - Accent4 3" xfId="48" xr:uid="{6D468A03-0BA2-4321-99B3-9CD0ED83851A}"/>
    <cellStyle name="60% - Accent5 2" xfId="41" xr:uid="{F9D158CC-4017-4FF6-9C88-AFCDDE51C4AC}"/>
    <cellStyle name="60% - Accent5 3" xfId="49" xr:uid="{77E23D47-DD4F-41DA-8236-61BD6D472D6C}"/>
    <cellStyle name="60% - Accent6 2" xfId="43" xr:uid="{2B8828EA-4846-4C0C-99E9-643BC5D363F5}"/>
    <cellStyle name="60% - Accent6 3" xfId="50" xr:uid="{E3072719-C65B-4895-A03C-2DDC4E8F82FF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8" builtinId="20" customBuiltin="1"/>
    <cellStyle name="Linked Cell" xfId="11" builtinId="24" customBuiltin="1"/>
    <cellStyle name="Neutral 2" xfId="36" xr:uid="{E9075D38-5F3F-47F7-84E9-029347B916E8}"/>
    <cellStyle name="Neutral 3" xfId="44" xr:uid="{088EA479-E1C6-43DD-92A5-814DD83F4DE0}"/>
    <cellStyle name="Normal" xfId="0" builtinId="0"/>
    <cellStyle name="Normal 10 2" xfId="53" xr:uid="{855FF185-9CFD-4843-8363-0F38CEF0EEA5}"/>
    <cellStyle name="Normal 19" xfId="54" xr:uid="{D7F19A81-C346-4101-B373-8498C4417602}"/>
    <cellStyle name="Normal 2" xfId="42" xr:uid="{DDAB423A-BE92-43DD-BF4E-7CB39F333949}"/>
    <cellStyle name="Normal 2 2" xfId="51" xr:uid="{7473DD4B-D48D-43F0-B552-7425B1A77A3D}"/>
    <cellStyle name="Normal 2 2 2 2 4" xfId="52" xr:uid="{159C25EE-BAC3-4CF4-B964-9D37252AFBAC}"/>
    <cellStyle name="Normal 3" xfId="55" xr:uid="{B826D276-1772-429D-A6E4-BF5CDBC3D814}"/>
    <cellStyle name="Note" xfId="14" builtinId="10" customBuiltin="1"/>
    <cellStyle name="Output" xfId="9" builtinId="21" customBuiltin="1"/>
    <cellStyle name="Required" xfId="35" xr:uid="{52F57A41-987D-48BA-ABEF-2A2A83741617}"/>
    <cellStyle name="Title" xfId="1" builtinId="15" customBuiltin="1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A693-2838-43EA-945F-1555C40BF866}">
  <dimension ref="A1:X32"/>
  <sheetViews>
    <sheetView tabSelected="1" zoomScale="70" zoomScaleNormal="70" workbookViewId="0">
      <pane xSplit="3" ySplit="2" topLeftCell="D3" activePane="bottomRight" state="frozen"/>
      <selection activeCell="H23" sqref="H23"/>
      <selection pane="topRight" activeCell="H23" sqref="H23"/>
      <selection pane="bottomLeft" activeCell="H23" sqref="H23"/>
      <selection pane="bottomRight" activeCell="C10" sqref="C10"/>
    </sheetView>
  </sheetViews>
  <sheetFormatPr defaultColWidth="9" defaultRowHeight="14.5" x14ac:dyDescent="0.35"/>
  <cols>
    <col min="1" max="1" width="16.453125" style="2" customWidth="1"/>
    <col min="2" max="2" width="33.54296875" style="2" bestFit="1" customWidth="1"/>
    <col min="3" max="3" width="67.7265625" style="2" bestFit="1" customWidth="1"/>
    <col min="4" max="4" width="19.7265625" style="2" bestFit="1" customWidth="1"/>
    <col min="5" max="5" width="15.453125" style="11" customWidth="1"/>
    <col min="6" max="6" width="15.54296875" style="14" bestFit="1" customWidth="1"/>
    <col min="7" max="8" width="9" style="2"/>
    <col min="9" max="9" width="11.7265625" style="2" bestFit="1" customWidth="1"/>
    <col min="10" max="10" width="15.54296875" style="2" bestFit="1" customWidth="1"/>
    <col min="11" max="12" width="9" style="2"/>
    <col min="13" max="13" width="11.7265625" style="2" bestFit="1" customWidth="1"/>
    <col min="14" max="14" width="15.453125" style="2" customWidth="1"/>
    <col min="15" max="16" width="9" style="2"/>
    <col min="17" max="17" width="11.7265625" style="2" bestFit="1" customWidth="1"/>
    <col min="18" max="18" width="16.81640625" style="2" customWidth="1"/>
    <col min="19" max="20" width="9" style="2"/>
    <col min="21" max="21" width="11.7265625" style="2" bestFit="1" customWidth="1"/>
    <col min="22" max="22" width="15.26953125" style="2" customWidth="1"/>
    <col min="23" max="16384" width="9" style="2"/>
  </cols>
  <sheetData>
    <row r="1" spans="1:24" s="4" customFormat="1" ht="52.5" customHeight="1" x14ac:dyDescent="0.35">
      <c r="A1" s="25" t="s">
        <v>72</v>
      </c>
      <c r="B1" s="26"/>
      <c r="C1" s="26"/>
      <c r="D1" s="26"/>
      <c r="E1" s="24" t="s">
        <v>68</v>
      </c>
      <c r="F1" s="24"/>
      <c r="G1" s="24"/>
      <c r="H1" s="24"/>
      <c r="I1" s="24" t="s">
        <v>69</v>
      </c>
      <c r="J1" s="24"/>
      <c r="K1" s="24"/>
      <c r="L1" s="24"/>
      <c r="M1" s="24" t="s">
        <v>70</v>
      </c>
      <c r="N1" s="24"/>
      <c r="O1" s="24"/>
      <c r="P1" s="24"/>
      <c r="Q1" s="24" t="s">
        <v>30</v>
      </c>
      <c r="R1" s="24"/>
      <c r="S1" s="24"/>
      <c r="T1" s="24"/>
      <c r="U1" s="24" t="s">
        <v>71</v>
      </c>
      <c r="V1" s="24"/>
      <c r="W1" s="24"/>
      <c r="X1" s="24"/>
    </row>
    <row r="2" spans="1:24" s="9" customFormat="1" ht="72.5" x14ac:dyDescent="0.35">
      <c r="A2" s="5" t="s">
        <v>31</v>
      </c>
      <c r="B2" s="5" t="s">
        <v>32</v>
      </c>
      <c r="C2" s="6" t="s">
        <v>33</v>
      </c>
      <c r="D2" s="6" t="s">
        <v>0</v>
      </c>
      <c r="E2" s="7" t="s">
        <v>34</v>
      </c>
      <c r="F2" s="8" t="s">
        <v>35</v>
      </c>
      <c r="G2" s="7" t="s">
        <v>36</v>
      </c>
      <c r="H2" s="7" t="s">
        <v>37</v>
      </c>
      <c r="I2" s="7" t="s">
        <v>34</v>
      </c>
      <c r="J2" s="8" t="s">
        <v>35</v>
      </c>
      <c r="K2" s="7" t="s">
        <v>36</v>
      </c>
      <c r="L2" s="7" t="s">
        <v>37</v>
      </c>
      <c r="M2" s="7" t="s">
        <v>34</v>
      </c>
      <c r="N2" s="8" t="s">
        <v>35</v>
      </c>
      <c r="O2" s="7" t="s">
        <v>36</v>
      </c>
      <c r="P2" s="7" t="s">
        <v>37</v>
      </c>
      <c r="Q2" s="7" t="s">
        <v>34</v>
      </c>
      <c r="R2" s="8" t="s">
        <v>35</v>
      </c>
      <c r="S2" s="7" t="s">
        <v>36</v>
      </c>
      <c r="T2" s="7" t="s">
        <v>37</v>
      </c>
      <c r="U2" s="7" t="s">
        <v>34</v>
      </c>
      <c r="V2" s="8" t="s">
        <v>35</v>
      </c>
      <c r="W2" s="7" t="s">
        <v>36</v>
      </c>
      <c r="X2" s="7" t="s">
        <v>37</v>
      </c>
    </row>
    <row r="3" spans="1:24" ht="14.25" customHeight="1" x14ac:dyDescent="0.35">
      <c r="A3" s="23" t="s">
        <v>1</v>
      </c>
      <c r="B3" s="23" t="s">
        <v>2</v>
      </c>
      <c r="C3" s="10" t="s">
        <v>38</v>
      </c>
      <c r="D3" s="3" t="s">
        <v>3</v>
      </c>
      <c r="E3" s="11">
        <v>0.05</v>
      </c>
      <c r="F3" s="11">
        <v>9.3894199999999994</v>
      </c>
      <c r="G3" s="2">
        <f>F3-F3*E3</f>
        <v>8.919948999999999</v>
      </c>
      <c r="H3" s="2">
        <f>F3+F3*E3</f>
        <v>9.8588909999999998</v>
      </c>
      <c r="I3" s="11">
        <v>0.05</v>
      </c>
      <c r="J3" s="11">
        <v>11.492900000000001</v>
      </c>
      <c r="K3" s="2">
        <f>J3-J3*I3</f>
        <v>10.918255</v>
      </c>
      <c r="L3" s="2">
        <f>J3+J3*I3</f>
        <v>12.067545000000001</v>
      </c>
      <c r="M3" s="11">
        <v>0.05</v>
      </c>
      <c r="N3" s="11">
        <v>13.2606</v>
      </c>
      <c r="O3" s="2">
        <f>N3-N3*M3</f>
        <v>12.597570000000001</v>
      </c>
      <c r="P3" s="2">
        <f>N3+N3*M3</f>
        <v>13.923629999999999</v>
      </c>
      <c r="Q3" s="11">
        <v>0.05</v>
      </c>
      <c r="R3" s="11">
        <v>11.181800000000001</v>
      </c>
      <c r="S3" s="2">
        <f>R3-R3*Q3</f>
        <v>10.622710000000001</v>
      </c>
      <c r="T3" s="2">
        <f>R3+R3*Q3</f>
        <v>11.74089</v>
      </c>
      <c r="U3" s="11">
        <v>0.05</v>
      </c>
      <c r="V3" s="11">
        <v>10.757199999999999</v>
      </c>
      <c r="W3" s="2">
        <f>V3-V3*U3</f>
        <v>10.219339999999999</v>
      </c>
      <c r="X3" s="12">
        <f>V3</f>
        <v>10.757199999999999</v>
      </c>
    </row>
    <row r="4" spans="1:24" x14ac:dyDescent="0.35">
      <c r="A4" s="23"/>
      <c r="B4" s="23"/>
      <c r="C4" s="10" t="s">
        <v>39</v>
      </c>
      <c r="D4" s="3" t="s">
        <v>4</v>
      </c>
      <c r="E4" s="11">
        <v>0.05</v>
      </c>
      <c r="F4" s="11">
        <v>28.935600000000001</v>
      </c>
      <c r="G4" s="2">
        <f t="shared" ref="G4:G27" si="0">F4-F4*E4</f>
        <v>27.48882</v>
      </c>
      <c r="H4" s="2">
        <f t="shared" ref="H4:H27" si="1">F4+F4*E4</f>
        <v>30.382380000000001</v>
      </c>
      <c r="I4" s="11">
        <v>0.05</v>
      </c>
      <c r="J4" s="11">
        <v>27.105799999999999</v>
      </c>
      <c r="K4" s="2">
        <f t="shared" ref="K4:K27" si="2">J4-J4*I4</f>
        <v>25.750509999999998</v>
      </c>
      <c r="L4" s="2">
        <f t="shared" ref="L4:L27" si="3">J4+J4*I4</f>
        <v>28.461089999999999</v>
      </c>
      <c r="M4" s="11">
        <v>0.05</v>
      </c>
      <c r="N4" s="11">
        <v>25.181000000000001</v>
      </c>
      <c r="O4" s="2">
        <f t="shared" ref="O4:O27" si="4">N4-N4*M4</f>
        <v>23.921950000000002</v>
      </c>
      <c r="P4" s="2">
        <f t="shared" ref="P4:P27" si="5">N4+N4*M4</f>
        <v>26.440049999999999</v>
      </c>
      <c r="Q4" s="11">
        <v>0.05</v>
      </c>
      <c r="R4" s="11">
        <v>25.923200000000001</v>
      </c>
      <c r="S4" s="2">
        <f t="shared" ref="S4:S27" si="6">R4-R4*Q4</f>
        <v>24.627040000000001</v>
      </c>
      <c r="T4" s="2">
        <f t="shared" ref="T4:T27" si="7">R4+R4*Q4</f>
        <v>27.219360000000002</v>
      </c>
      <c r="U4" s="11">
        <v>0.05</v>
      </c>
      <c r="V4" s="11">
        <v>28.114000000000001</v>
      </c>
      <c r="W4" s="2">
        <f t="shared" ref="W4:W27" si="8">V4-V4*U4</f>
        <v>26.708300000000001</v>
      </c>
      <c r="X4" s="12">
        <f>V4</f>
        <v>28.114000000000001</v>
      </c>
    </row>
    <row r="5" spans="1:24" x14ac:dyDescent="0.35">
      <c r="A5" s="23"/>
      <c r="B5" s="23" t="s">
        <v>5</v>
      </c>
      <c r="C5" s="10" t="s">
        <v>40</v>
      </c>
      <c r="D5" s="3" t="s">
        <v>3</v>
      </c>
      <c r="E5" s="11">
        <v>0.1</v>
      </c>
      <c r="F5" s="11">
        <v>0.60223800000000005</v>
      </c>
      <c r="G5" s="2">
        <f t="shared" si="0"/>
        <v>0.5420142</v>
      </c>
      <c r="H5" s="2">
        <f t="shared" si="1"/>
        <v>0.6624618000000001</v>
      </c>
      <c r="I5" s="11">
        <v>0.1</v>
      </c>
      <c r="J5" s="11">
        <v>0.65551800000000005</v>
      </c>
      <c r="K5" s="2">
        <f t="shared" si="2"/>
        <v>0.5899662</v>
      </c>
      <c r="L5" s="2">
        <f t="shared" si="3"/>
        <v>0.72106980000000009</v>
      </c>
      <c r="M5" s="11">
        <v>0.1</v>
      </c>
      <c r="N5" s="11">
        <v>0.37961699999999998</v>
      </c>
      <c r="O5" s="2">
        <f t="shared" si="4"/>
        <v>0.3416553</v>
      </c>
      <c r="P5" s="2">
        <f t="shared" si="5"/>
        <v>0.41757869999999997</v>
      </c>
      <c r="Q5" s="11">
        <v>0.1</v>
      </c>
      <c r="R5" s="11">
        <v>0.42388199999999998</v>
      </c>
      <c r="S5" s="2">
        <f t="shared" si="6"/>
        <v>0.38149379999999999</v>
      </c>
      <c r="T5" s="2">
        <f t="shared" si="7"/>
        <v>0.46627019999999997</v>
      </c>
      <c r="U5" s="11">
        <v>0.1</v>
      </c>
      <c r="V5" s="11">
        <v>0.59101199999999998</v>
      </c>
      <c r="W5" s="2">
        <f t="shared" si="8"/>
        <v>0.53191080000000002</v>
      </c>
      <c r="X5" s="2">
        <f t="shared" ref="X5:X27" si="9">V5+V5*U5</f>
        <v>0.65011319999999995</v>
      </c>
    </row>
    <row r="6" spans="1:24" ht="16.5" x14ac:dyDescent="0.35">
      <c r="A6" s="23"/>
      <c r="B6" s="23"/>
      <c r="C6" s="10" t="s">
        <v>41</v>
      </c>
      <c r="D6" s="13" t="s">
        <v>42</v>
      </c>
      <c r="E6" s="11">
        <v>0.15</v>
      </c>
      <c r="F6" s="11">
        <v>7.0000000000000001E-3</v>
      </c>
      <c r="G6" s="2">
        <f t="shared" si="0"/>
        <v>5.9500000000000004E-3</v>
      </c>
      <c r="H6" s="2">
        <f t="shared" si="1"/>
        <v>8.0499999999999999E-3</v>
      </c>
      <c r="I6" s="11">
        <v>0.15</v>
      </c>
      <c r="J6" s="11">
        <v>7.0000000000000001E-3</v>
      </c>
      <c r="K6" s="2">
        <f t="shared" si="2"/>
        <v>5.9500000000000004E-3</v>
      </c>
      <c r="L6" s="2">
        <f t="shared" si="3"/>
        <v>8.0499999999999999E-3</v>
      </c>
      <c r="M6" s="11">
        <v>0.15</v>
      </c>
      <c r="N6" s="11">
        <v>-1E-3</v>
      </c>
      <c r="O6" s="2">
        <f>N6+N6*M6</f>
        <v>-1.15E-3</v>
      </c>
      <c r="P6" s="2">
        <f>N6-N6*M6</f>
        <v>-8.5000000000000006E-4</v>
      </c>
      <c r="Q6" s="11">
        <v>0.15</v>
      </c>
      <c r="R6" s="11">
        <v>7.0000000000000001E-3</v>
      </c>
      <c r="S6" s="2">
        <f t="shared" si="6"/>
        <v>5.9500000000000004E-3</v>
      </c>
      <c r="T6" s="2">
        <f t="shared" si="7"/>
        <v>8.0499999999999999E-3</v>
      </c>
      <c r="U6" s="11">
        <v>0.15</v>
      </c>
      <c r="V6" s="11">
        <v>7.0000000000000001E-3</v>
      </c>
      <c r="W6" s="2">
        <f t="shared" si="8"/>
        <v>5.9500000000000004E-3</v>
      </c>
      <c r="X6" s="2">
        <f t="shared" si="9"/>
        <v>8.0499999999999999E-3</v>
      </c>
    </row>
    <row r="7" spans="1:24" ht="16.5" x14ac:dyDescent="0.35">
      <c r="A7" s="23"/>
      <c r="B7" s="23"/>
      <c r="C7" s="10" t="s">
        <v>43</v>
      </c>
      <c r="D7" s="13" t="s">
        <v>42</v>
      </c>
      <c r="E7" s="11">
        <v>0.15</v>
      </c>
      <c r="F7" s="11">
        <v>5.0000000000000001E-3</v>
      </c>
      <c r="G7" s="2">
        <f t="shared" si="0"/>
        <v>4.2500000000000003E-3</v>
      </c>
      <c r="H7" s="2">
        <f t="shared" si="1"/>
        <v>5.7499999999999999E-3</v>
      </c>
      <c r="I7" s="11">
        <v>0.15</v>
      </c>
      <c r="J7" s="11">
        <v>2.4827400000000002E-3</v>
      </c>
      <c r="K7" s="2">
        <f t="shared" si="2"/>
        <v>2.1103290000000002E-3</v>
      </c>
      <c r="L7" s="2">
        <f t="shared" si="3"/>
        <v>2.8551510000000002E-3</v>
      </c>
      <c r="M7" s="11">
        <v>0.15</v>
      </c>
      <c r="N7" s="11">
        <v>-1E-3</v>
      </c>
      <c r="O7" s="2">
        <f>N7+N7*M7</f>
        <v>-1.15E-3</v>
      </c>
      <c r="P7" s="2">
        <f>N7-N7*M7</f>
        <v>-8.5000000000000006E-4</v>
      </c>
      <c r="Q7" s="11">
        <v>0.15</v>
      </c>
      <c r="R7" s="11">
        <v>3.8262399999999998E-3</v>
      </c>
      <c r="S7" s="2">
        <f t="shared" si="6"/>
        <v>3.2523040000000001E-3</v>
      </c>
      <c r="T7" s="2">
        <f t="shared" si="7"/>
        <v>4.4001759999999996E-3</v>
      </c>
      <c r="U7" s="11">
        <v>0.15</v>
      </c>
      <c r="V7" s="11">
        <v>5.0000000000000001E-3</v>
      </c>
      <c r="W7" s="2">
        <f t="shared" si="8"/>
        <v>4.2500000000000003E-3</v>
      </c>
      <c r="X7" s="2">
        <f t="shared" si="9"/>
        <v>5.7499999999999999E-3</v>
      </c>
    </row>
    <row r="8" spans="1:24" x14ac:dyDescent="0.35">
      <c r="A8" s="23"/>
      <c r="B8" s="23"/>
      <c r="C8" s="10" t="s">
        <v>44</v>
      </c>
      <c r="D8" s="3" t="s">
        <v>3</v>
      </c>
      <c r="E8" s="11">
        <v>0.1</v>
      </c>
      <c r="F8" s="11">
        <v>0.79222000000000004</v>
      </c>
      <c r="G8" s="2">
        <f t="shared" si="0"/>
        <v>0.71299800000000002</v>
      </c>
      <c r="H8" s="2">
        <f t="shared" si="1"/>
        <v>0.87144200000000005</v>
      </c>
      <c r="I8" s="11">
        <v>0.1</v>
      </c>
      <c r="J8" s="11">
        <v>0.50268699999999999</v>
      </c>
      <c r="K8" s="2">
        <f t="shared" si="2"/>
        <v>0.4524183</v>
      </c>
      <c r="L8" s="2">
        <f t="shared" si="3"/>
        <v>0.55295570000000005</v>
      </c>
      <c r="M8" s="11">
        <v>0.1</v>
      </c>
      <c r="N8" s="11">
        <v>0.38500000000000001</v>
      </c>
      <c r="O8" s="2">
        <f t="shared" si="4"/>
        <v>0.34650000000000003</v>
      </c>
      <c r="P8" s="2">
        <f t="shared" si="5"/>
        <v>0.42349999999999999</v>
      </c>
      <c r="Q8" s="11">
        <v>0.1</v>
      </c>
      <c r="R8" s="11">
        <v>0.38500000000000001</v>
      </c>
      <c r="S8" s="2">
        <f t="shared" si="6"/>
        <v>0.34650000000000003</v>
      </c>
      <c r="T8" s="2">
        <f t="shared" si="7"/>
        <v>0.42349999999999999</v>
      </c>
      <c r="U8" s="11">
        <v>0.1</v>
      </c>
      <c r="V8" s="11">
        <v>0.81733199999999995</v>
      </c>
      <c r="W8" s="2">
        <f t="shared" si="8"/>
        <v>0.7355988</v>
      </c>
      <c r="X8" s="2">
        <f t="shared" si="9"/>
        <v>0.8990651999999999</v>
      </c>
    </row>
    <row r="9" spans="1:24" x14ac:dyDescent="0.35">
      <c r="A9" s="23"/>
      <c r="B9" s="23" t="s">
        <v>45</v>
      </c>
      <c r="C9" s="10" t="s">
        <v>46</v>
      </c>
      <c r="D9" s="13" t="s">
        <v>3</v>
      </c>
      <c r="E9" s="11">
        <v>0.1</v>
      </c>
      <c r="F9" s="14">
        <v>0.47792200000000001</v>
      </c>
      <c r="G9" s="2">
        <f t="shared" si="0"/>
        <v>0.43012980000000001</v>
      </c>
      <c r="H9" s="2">
        <f t="shared" si="1"/>
        <v>0.52571420000000002</v>
      </c>
      <c r="I9" s="11">
        <v>0.1</v>
      </c>
      <c r="J9" s="14">
        <v>0.44716499999999998</v>
      </c>
      <c r="K9" s="2">
        <f t="shared" si="2"/>
        <v>0.40244849999999999</v>
      </c>
      <c r="L9" s="2">
        <f t="shared" si="3"/>
        <v>0.49188149999999997</v>
      </c>
      <c r="M9" s="11">
        <v>0.1</v>
      </c>
      <c r="N9" s="14">
        <v>0.27938800000000003</v>
      </c>
      <c r="O9" s="2">
        <f t="shared" si="4"/>
        <v>0.25144920000000004</v>
      </c>
      <c r="P9" s="2">
        <f t="shared" si="5"/>
        <v>0.30732680000000001</v>
      </c>
      <c r="Q9" s="11">
        <v>0.1</v>
      </c>
      <c r="R9" s="14">
        <v>0.35711199999999999</v>
      </c>
      <c r="S9" s="2">
        <f t="shared" si="6"/>
        <v>0.32140079999999999</v>
      </c>
      <c r="T9" s="2">
        <f t="shared" si="7"/>
        <v>0.39282319999999998</v>
      </c>
      <c r="U9" s="11">
        <v>0.1</v>
      </c>
      <c r="V9" s="14">
        <v>0.55308400000000002</v>
      </c>
      <c r="W9" s="2">
        <f t="shared" si="8"/>
        <v>0.49777559999999998</v>
      </c>
      <c r="X9" s="2">
        <f t="shared" si="9"/>
        <v>0.60839240000000006</v>
      </c>
    </row>
    <row r="10" spans="1:24" x14ac:dyDescent="0.35">
      <c r="A10" s="23"/>
      <c r="B10" s="23"/>
      <c r="C10" s="10" t="s">
        <v>47</v>
      </c>
      <c r="D10" s="13" t="s">
        <v>3</v>
      </c>
      <c r="E10" s="11">
        <v>0.1</v>
      </c>
      <c r="F10" s="14">
        <v>0.81459199999999998</v>
      </c>
      <c r="G10" s="2">
        <f t="shared" si="0"/>
        <v>0.73313279999999992</v>
      </c>
      <c r="H10" s="2">
        <f t="shared" si="1"/>
        <v>0.89605120000000005</v>
      </c>
      <c r="I10" s="11">
        <v>0.1</v>
      </c>
      <c r="J10" s="14">
        <v>0.72691600000000001</v>
      </c>
      <c r="K10" s="2">
        <f t="shared" si="2"/>
        <v>0.65422440000000004</v>
      </c>
      <c r="L10" s="2">
        <f t="shared" si="3"/>
        <v>0.79960759999999997</v>
      </c>
      <c r="M10" s="11">
        <v>0.1</v>
      </c>
      <c r="N10" s="14">
        <v>0.9375</v>
      </c>
      <c r="O10" s="2">
        <f t="shared" si="4"/>
        <v>0.84375</v>
      </c>
      <c r="P10" s="2">
        <f t="shared" si="5"/>
        <v>1.03125</v>
      </c>
      <c r="Q10" s="11">
        <v>0.1</v>
      </c>
      <c r="R10" s="14">
        <v>0.93744499999999997</v>
      </c>
      <c r="S10" s="2">
        <f t="shared" si="6"/>
        <v>0.84370049999999996</v>
      </c>
      <c r="T10" s="2">
        <f t="shared" si="7"/>
        <v>1.0311895</v>
      </c>
      <c r="U10" s="11">
        <v>0.1</v>
      </c>
      <c r="V10" s="14">
        <v>0.920655</v>
      </c>
      <c r="W10" s="2">
        <f t="shared" si="8"/>
        <v>0.82858949999999998</v>
      </c>
      <c r="X10" s="2">
        <f t="shared" si="9"/>
        <v>1.0127204999999999</v>
      </c>
    </row>
    <row r="11" spans="1:24" x14ac:dyDescent="0.35">
      <c r="A11" s="23" t="s">
        <v>48</v>
      </c>
      <c r="B11" s="23" t="s">
        <v>49</v>
      </c>
      <c r="C11" s="10" t="s">
        <v>6</v>
      </c>
      <c r="D11" s="13" t="s">
        <v>7</v>
      </c>
      <c r="E11" s="11">
        <v>0.1</v>
      </c>
      <c r="F11" s="14">
        <v>1.7999999999999999E-6</v>
      </c>
      <c r="G11" s="2">
        <f t="shared" si="0"/>
        <v>1.6199999999999999E-6</v>
      </c>
      <c r="H11" s="2">
        <f t="shared" si="1"/>
        <v>1.9800000000000001E-6</v>
      </c>
      <c r="I11" s="11">
        <v>0.1</v>
      </c>
      <c r="J11" s="14">
        <v>1.9999999999999999E-6</v>
      </c>
      <c r="K11" s="2">
        <f t="shared" si="2"/>
        <v>1.7999999999999999E-6</v>
      </c>
      <c r="L11" s="2">
        <f t="shared" si="3"/>
        <v>2.2000000000000001E-6</v>
      </c>
      <c r="M11" s="11">
        <v>0.1</v>
      </c>
      <c r="N11" s="14">
        <v>1.9E-6</v>
      </c>
      <c r="O11" s="2">
        <f t="shared" si="4"/>
        <v>1.7099999999999999E-6</v>
      </c>
      <c r="P11" s="2">
        <f t="shared" si="5"/>
        <v>2.0899999999999999E-6</v>
      </c>
      <c r="Q11" s="11">
        <v>0.1</v>
      </c>
      <c r="R11" s="14">
        <v>1.84E-6</v>
      </c>
      <c r="S11" s="2">
        <f t="shared" si="6"/>
        <v>1.6559999999999999E-6</v>
      </c>
      <c r="T11" s="2">
        <f t="shared" si="7"/>
        <v>2.024E-6</v>
      </c>
      <c r="U11" s="11">
        <v>0.1</v>
      </c>
      <c r="V11" s="14">
        <v>3.1999999999999999E-6</v>
      </c>
      <c r="W11" s="2">
        <f t="shared" si="8"/>
        <v>2.88E-6</v>
      </c>
      <c r="X11" s="2">
        <f t="shared" si="9"/>
        <v>3.5199999999999998E-6</v>
      </c>
    </row>
    <row r="12" spans="1:24" x14ac:dyDescent="0.35">
      <c r="A12" s="23"/>
      <c r="B12" s="23"/>
      <c r="C12" s="10" t="s">
        <v>11</v>
      </c>
      <c r="D12" s="13" t="s">
        <v>3</v>
      </c>
      <c r="E12" s="11">
        <v>0.15</v>
      </c>
      <c r="F12" s="14">
        <v>1.8</v>
      </c>
      <c r="G12" s="2">
        <f t="shared" si="0"/>
        <v>1.53</v>
      </c>
      <c r="H12" s="2">
        <f t="shared" si="1"/>
        <v>2.0700000000000003</v>
      </c>
      <c r="I12" s="11">
        <v>0.15</v>
      </c>
      <c r="J12" s="14">
        <v>2</v>
      </c>
      <c r="K12" s="2">
        <f t="shared" si="2"/>
        <v>1.7</v>
      </c>
      <c r="L12" s="2">
        <f t="shared" si="3"/>
        <v>2.2999999999999998</v>
      </c>
      <c r="M12" s="11">
        <v>0.15</v>
      </c>
      <c r="N12" s="14">
        <v>2.2000000000000002</v>
      </c>
      <c r="O12" s="2">
        <f t="shared" si="4"/>
        <v>1.87</v>
      </c>
      <c r="P12" s="2">
        <f t="shared" si="5"/>
        <v>2.5300000000000002</v>
      </c>
      <c r="Q12" s="11">
        <v>0.15</v>
      </c>
      <c r="R12" s="14">
        <v>2.5</v>
      </c>
      <c r="S12" s="2">
        <f t="shared" si="6"/>
        <v>2.125</v>
      </c>
      <c r="T12" s="2">
        <f t="shared" si="7"/>
        <v>2.875</v>
      </c>
      <c r="U12" s="11">
        <v>0.15</v>
      </c>
      <c r="V12" s="14">
        <v>2.6</v>
      </c>
      <c r="W12" s="2">
        <f t="shared" si="8"/>
        <v>2.21</v>
      </c>
      <c r="X12" s="2">
        <f t="shared" si="9"/>
        <v>2.99</v>
      </c>
    </row>
    <row r="13" spans="1:24" x14ac:dyDescent="0.35">
      <c r="A13" s="23"/>
      <c r="B13" s="23"/>
      <c r="C13" s="2" t="s">
        <v>8</v>
      </c>
      <c r="D13" s="13" t="s">
        <v>3</v>
      </c>
      <c r="E13" s="11">
        <v>0.15</v>
      </c>
      <c r="F13" s="14">
        <v>8.125</v>
      </c>
      <c r="G13" s="2">
        <f t="shared" si="0"/>
        <v>6.90625</v>
      </c>
      <c r="H13" s="2">
        <f t="shared" si="1"/>
        <v>9.34375</v>
      </c>
      <c r="I13" s="11">
        <v>0.15</v>
      </c>
      <c r="J13" s="14">
        <v>2.5</v>
      </c>
      <c r="K13" s="2">
        <f t="shared" si="2"/>
        <v>2.125</v>
      </c>
      <c r="L13" s="2">
        <f t="shared" si="3"/>
        <v>2.875</v>
      </c>
      <c r="M13" s="11">
        <v>0.15</v>
      </c>
      <c r="N13" s="14">
        <v>1</v>
      </c>
      <c r="O13" s="2">
        <f t="shared" si="4"/>
        <v>0.85</v>
      </c>
      <c r="P13" s="2">
        <f t="shared" si="5"/>
        <v>1.1499999999999999</v>
      </c>
      <c r="Q13" s="11">
        <v>0.15</v>
      </c>
      <c r="R13" s="14">
        <v>3.75</v>
      </c>
      <c r="S13" s="2">
        <f t="shared" si="6"/>
        <v>3.1875</v>
      </c>
      <c r="T13" s="2">
        <f t="shared" si="7"/>
        <v>4.3125</v>
      </c>
      <c r="U13" s="11">
        <v>0.15</v>
      </c>
      <c r="V13" s="14">
        <v>3</v>
      </c>
      <c r="W13" s="2">
        <f t="shared" si="8"/>
        <v>2.5499999999999998</v>
      </c>
      <c r="X13" s="2">
        <f t="shared" si="9"/>
        <v>3.45</v>
      </c>
    </row>
    <row r="14" spans="1:24" x14ac:dyDescent="0.35">
      <c r="A14" s="23"/>
      <c r="B14" s="23"/>
      <c r="C14" s="2" t="s">
        <v>9</v>
      </c>
      <c r="D14" s="13" t="s">
        <v>3</v>
      </c>
      <c r="E14" s="11">
        <v>0.15</v>
      </c>
      <c r="F14" s="14">
        <v>2.25</v>
      </c>
      <c r="G14" s="2">
        <f t="shared" si="0"/>
        <v>1.9125000000000001</v>
      </c>
      <c r="H14" s="2">
        <f t="shared" si="1"/>
        <v>2.5874999999999999</v>
      </c>
      <c r="I14" s="11">
        <v>0.15</v>
      </c>
      <c r="J14" s="14">
        <v>1.5</v>
      </c>
      <c r="K14" s="2">
        <f t="shared" si="2"/>
        <v>1.2749999999999999</v>
      </c>
      <c r="L14" s="2">
        <f t="shared" si="3"/>
        <v>1.7250000000000001</v>
      </c>
      <c r="M14" s="11">
        <v>0.15</v>
      </c>
      <c r="N14" s="14">
        <v>1</v>
      </c>
      <c r="O14" s="2">
        <f t="shared" si="4"/>
        <v>0.85</v>
      </c>
      <c r="P14" s="2">
        <f t="shared" si="5"/>
        <v>1.1499999999999999</v>
      </c>
      <c r="Q14" s="11">
        <v>0.15</v>
      </c>
      <c r="R14" s="14">
        <v>1.5</v>
      </c>
      <c r="S14" s="2">
        <f t="shared" si="6"/>
        <v>1.2749999999999999</v>
      </c>
      <c r="T14" s="2">
        <f t="shared" si="7"/>
        <v>1.7250000000000001</v>
      </c>
      <c r="U14" s="11">
        <v>0.15</v>
      </c>
      <c r="V14" s="14">
        <v>1.425</v>
      </c>
      <c r="W14" s="2">
        <f t="shared" si="8"/>
        <v>1.2112500000000002</v>
      </c>
      <c r="X14" s="2">
        <f t="shared" si="9"/>
        <v>1.6387499999999999</v>
      </c>
    </row>
    <row r="15" spans="1:24" x14ac:dyDescent="0.35">
      <c r="A15" s="23"/>
      <c r="B15" s="23"/>
      <c r="C15" s="2" t="s">
        <v>10</v>
      </c>
      <c r="D15" s="13" t="s">
        <v>3</v>
      </c>
      <c r="E15" s="11">
        <v>0.15</v>
      </c>
      <c r="F15" s="14">
        <v>5.25</v>
      </c>
      <c r="G15" s="2">
        <f t="shared" si="0"/>
        <v>4.4625000000000004</v>
      </c>
      <c r="H15" s="2">
        <f t="shared" si="1"/>
        <v>6.0374999999999996</v>
      </c>
      <c r="I15" s="11">
        <v>0.15</v>
      </c>
      <c r="J15" s="14">
        <v>1.5</v>
      </c>
      <c r="K15" s="2">
        <f t="shared" si="2"/>
        <v>1.2749999999999999</v>
      </c>
      <c r="L15" s="2">
        <f t="shared" si="3"/>
        <v>1.7250000000000001</v>
      </c>
      <c r="M15" s="11">
        <v>0.15</v>
      </c>
      <c r="N15" s="14">
        <v>6</v>
      </c>
      <c r="O15" s="2">
        <f t="shared" si="4"/>
        <v>5.0999999999999996</v>
      </c>
      <c r="P15" s="2">
        <f t="shared" si="5"/>
        <v>6.9</v>
      </c>
      <c r="Q15" s="11">
        <v>0.15</v>
      </c>
      <c r="R15" s="14">
        <v>3.75</v>
      </c>
      <c r="S15" s="2">
        <f t="shared" si="6"/>
        <v>3.1875</v>
      </c>
      <c r="T15" s="2">
        <f t="shared" si="7"/>
        <v>4.3125</v>
      </c>
      <c r="U15" s="11">
        <v>0.15</v>
      </c>
      <c r="V15" s="14">
        <v>1.875</v>
      </c>
      <c r="W15" s="2">
        <f t="shared" si="8"/>
        <v>1.59375</v>
      </c>
      <c r="X15" s="2">
        <f t="shared" si="9"/>
        <v>2.15625</v>
      </c>
    </row>
    <row r="16" spans="1:24" x14ac:dyDescent="0.35">
      <c r="A16" s="23"/>
      <c r="B16" s="23" t="s">
        <v>50</v>
      </c>
      <c r="C16" s="10" t="s">
        <v>12</v>
      </c>
      <c r="D16" s="1" t="s">
        <v>3</v>
      </c>
      <c r="E16" s="11">
        <v>0.15</v>
      </c>
      <c r="F16" s="14">
        <v>0.02</v>
      </c>
      <c r="G16" s="2">
        <f t="shared" si="0"/>
        <v>1.7000000000000001E-2</v>
      </c>
      <c r="H16" s="2">
        <f t="shared" si="1"/>
        <v>2.3E-2</v>
      </c>
      <c r="I16" s="11">
        <v>0.15</v>
      </c>
      <c r="J16" s="14">
        <v>0.04</v>
      </c>
      <c r="K16" s="2">
        <f t="shared" si="2"/>
        <v>3.4000000000000002E-2</v>
      </c>
      <c r="L16" s="2">
        <f t="shared" si="3"/>
        <v>4.5999999999999999E-2</v>
      </c>
      <c r="M16" s="11">
        <v>0.15</v>
      </c>
      <c r="N16" s="14">
        <v>3.2000000000000001E-2</v>
      </c>
      <c r="O16" s="2">
        <f t="shared" si="4"/>
        <v>2.7200000000000002E-2</v>
      </c>
      <c r="P16" s="2">
        <f t="shared" si="5"/>
        <v>3.6799999999999999E-2</v>
      </c>
      <c r="Q16" s="11">
        <v>0.15</v>
      </c>
      <c r="R16" s="14">
        <v>3.2000000000000001E-2</v>
      </c>
      <c r="S16" s="2">
        <f t="shared" si="6"/>
        <v>2.7200000000000002E-2</v>
      </c>
      <c r="T16" s="2">
        <f t="shared" si="7"/>
        <v>3.6799999999999999E-2</v>
      </c>
      <c r="U16" s="11">
        <v>0.15</v>
      </c>
      <c r="V16" s="14">
        <v>4.8000000000000001E-2</v>
      </c>
      <c r="W16" s="2">
        <f t="shared" si="8"/>
        <v>4.0800000000000003E-2</v>
      </c>
      <c r="X16" s="2">
        <f t="shared" si="9"/>
        <v>5.5199999999999999E-2</v>
      </c>
    </row>
    <row r="17" spans="1:24" x14ac:dyDescent="0.35">
      <c r="A17" s="23"/>
      <c r="B17" s="23"/>
      <c r="C17" s="10" t="s">
        <v>13</v>
      </c>
      <c r="D17" s="1" t="s">
        <v>3</v>
      </c>
      <c r="E17" s="11">
        <v>0.15</v>
      </c>
      <c r="F17" s="14">
        <v>0.03</v>
      </c>
      <c r="G17" s="2">
        <f t="shared" si="0"/>
        <v>2.5499999999999998E-2</v>
      </c>
      <c r="H17" s="2">
        <f t="shared" si="1"/>
        <v>3.4499999999999996E-2</v>
      </c>
      <c r="I17" s="11">
        <v>0.15</v>
      </c>
      <c r="J17" s="14">
        <v>0.04</v>
      </c>
      <c r="K17" s="2">
        <f t="shared" si="2"/>
        <v>3.4000000000000002E-2</v>
      </c>
      <c r="L17" s="2">
        <f t="shared" si="3"/>
        <v>4.5999999999999999E-2</v>
      </c>
      <c r="M17" s="11">
        <v>0.15</v>
      </c>
      <c r="N17" s="14">
        <v>3.4000000000000002E-2</v>
      </c>
      <c r="O17" s="2">
        <f t="shared" si="4"/>
        <v>2.8900000000000002E-2</v>
      </c>
      <c r="P17" s="2">
        <f t="shared" si="5"/>
        <v>3.9100000000000003E-2</v>
      </c>
      <c r="Q17" s="11">
        <v>0.15</v>
      </c>
      <c r="R17" s="14">
        <v>0.03</v>
      </c>
      <c r="S17" s="2">
        <f t="shared" si="6"/>
        <v>2.5499999999999998E-2</v>
      </c>
      <c r="T17" s="2">
        <f t="shared" si="7"/>
        <v>3.4499999999999996E-2</v>
      </c>
      <c r="U17" s="11">
        <v>0.15</v>
      </c>
      <c r="V17" s="14">
        <v>4.8000000000000001E-2</v>
      </c>
      <c r="W17" s="2">
        <f t="shared" si="8"/>
        <v>4.0800000000000003E-2</v>
      </c>
      <c r="X17" s="2">
        <f t="shared" si="9"/>
        <v>5.5199999999999999E-2</v>
      </c>
    </row>
    <row r="18" spans="1:24" x14ac:dyDescent="0.35">
      <c r="A18" s="23"/>
      <c r="B18" s="23"/>
      <c r="C18" s="10" t="s">
        <v>14</v>
      </c>
      <c r="D18" s="1" t="s">
        <v>3</v>
      </c>
      <c r="E18" s="11">
        <v>0.15</v>
      </c>
      <c r="F18" s="14">
        <v>0.26249999999999996</v>
      </c>
      <c r="G18" s="2">
        <f t="shared" si="0"/>
        <v>0.22312499999999996</v>
      </c>
      <c r="H18" s="2">
        <f t="shared" si="1"/>
        <v>0.30187499999999995</v>
      </c>
      <c r="I18" s="11">
        <v>0.15</v>
      </c>
      <c r="J18" s="14">
        <v>0.35</v>
      </c>
      <c r="K18" s="2">
        <f t="shared" si="2"/>
        <v>0.29749999999999999</v>
      </c>
      <c r="L18" s="2">
        <f t="shared" si="3"/>
        <v>0.40249999999999997</v>
      </c>
      <c r="M18" s="11">
        <v>0.15</v>
      </c>
      <c r="N18" s="14">
        <v>0.40249999999999997</v>
      </c>
      <c r="O18" s="2">
        <f t="shared" si="4"/>
        <v>0.34212499999999996</v>
      </c>
      <c r="P18" s="2">
        <f t="shared" si="5"/>
        <v>0.46287499999999998</v>
      </c>
      <c r="Q18" s="11">
        <v>0.15</v>
      </c>
      <c r="R18" s="14">
        <v>0.29749999999999999</v>
      </c>
      <c r="S18" s="2">
        <f t="shared" si="6"/>
        <v>0.25287499999999996</v>
      </c>
      <c r="T18" s="2">
        <f t="shared" si="7"/>
        <v>0.34212500000000001</v>
      </c>
      <c r="U18" s="11">
        <v>0.15</v>
      </c>
      <c r="V18" s="14">
        <v>0.52499999999999991</v>
      </c>
      <c r="W18" s="2">
        <f t="shared" si="8"/>
        <v>0.44624999999999992</v>
      </c>
      <c r="X18" s="2">
        <f t="shared" si="9"/>
        <v>0.6037499999999999</v>
      </c>
    </row>
    <row r="19" spans="1:24" x14ac:dyDescent="0.35">
      <c r="A19" s="23"/>
      <c r="B19" s="23"/>
      <c r="C19" s="2" t="s">
        <v>15</v>
      </c>
      <c r="D19" s="15" t="s">
        <v>16</v>
      </c>
      <c r="E19" s="11">
        <v>0.15</v>
      </c>
      <c r="F19" s="14">
        <v>10500000000</v>
      </c>
      <c r="G19" s="2">
        <f t="shared" si="0"/>
        <v>8925000000</v>
      </c>
      <c r="H19" s="2">
        <f t="shared" si="1"/>
        <v>12075000000</v>
      </c>
      <c r="I19" s="11">
        <v>0.15</v>
      </c>
      <c r="J19" s="14">
        <v>21000000000</v>
      </c>
      <c r="K19" s="2">
        <f t="shared" si="2"/>
        <v>17850000000</v>
      </c>
      <c r="L19" s="2">
        <f t="shared" si="3"/>
        <v>24150000000</v>
      </c>
      <c r="M19" s="11">
        <v>0.15</v>
      </c>
      <c r="N19" s="14">
        <v>16800000000</v>
      </c>
      <c r="O19" s="2">
        <f t="shared" si="4"/>
        <v>14280000000</v>
      </c>
      <c r="P19" s="2">
        <f t="shared" si="5"/>
        <v>19320000000</v>
      </c>
      <c r="Q19" s="11">
        <v>0.15</v>
      </c>
      <c r="R19" s="14">
        <v>16800000000</v>
      </c>
      <c r="S19" s="2">
        <f t="shared" si="6"/>
        <v>14280000000</v>
      </c>
      <c r="T19" s="2">
        <f t="shared" si="7"/>
        <v>19320000000</v>
      </c>
      <c r="U19" s="11">
        <v>0.5</v>
      </c>
      <c r="V19" s="14">
        <v>36750000000</v>
      </c>
      <c r="W19" s="12">
        <f>V19</f>
        <v>36750000000</v>
      </c>
      <c r="X19" s="2">
        <f t="shared" si="9"/>
        <v>55125000000</v>
      </c>
    </row>
    <row r="20" spans="1:24" ht="16.5" x14ac:dyDescent="0.35">
      <c r="A20" s="23"/>
      <c r="B20" s="23"/>
      <c r="C20" s="2" t="s">
        <v>17</v>
      </c>
      <c r="D20" s="15" t="s">
        <v>18</v>
      </c>
      <c r="E20" s="11">
        <v>0.15</v>
      </c>
      <c r="F20" s="14">
        <v>2750</v>
      </c>
      <c r="G20" s="2">
        <f t="shared" si="0"/>
        <v>2337.5</v>
      </c>
      <c r="H20" s="2">
        <f t="shared" si="1"/>
        <v>3162.5</v>
      </c>
      <c r="I20" s="11">
        <v>0.15</v>
      </c>
      <c r="J20" s="14">
        <v>5000</v>
      </c>
      <c r="K20" s="2">
        <f t="shared" si="2"/>
        <v>4250</v>
      </c>
      <c r="L20" s="2">
        <f t="shared" si="3"/>
        <v>5750</v>
      </c>
      <c r="M20" s="11">
        <v>0.15</v>
      </c>
      <c r="N20" s="14">
        <v>3250</v>
      </c>
      <c r="O20" s="2">
        <f t="shared" si="4"/>
        <v>2762.5</v>
      </c>
      <c r="P20" s="2">
        <f t="shared" si="5"/>
        <v>3737.5</v>
      </c>
      <c r="Q20" s="11">
        <v>0.15</v>
      </c>
      <c r="R20" s="14">
        <v>2500</v>
      </c>
      <c r="S20" s="2">
        <f t="shared" si="6"/>
        <v>2125</v>
      </c>
      <c r="T20" s="2">
        <f t="shared" si="7"/>
        <v>2875</v>
      </c>
      <c r="U20" s="11">
        <v>0.15</v>
      </c>
      <c r="V20" s="14">
        <v>6750</v>
      </c>
      <c r="W20" s="2">
        <f t="shared" si="8"/>
        <v>5737.5</v>
      </c>
      <c r="X20" s="2">
        <f t="shared" si="9"/>
        <v>7762.5</v>
      </c>
    </row>
    <row r="21" spans="1:24" x14ac:dyDescent="0.35">
      <c r="A21" s="23"/>
      <c r="B21" s="23" t="s">
        <v>51</v>
      </c>
      <c r="C21" s="10" t="s">
        <v>19</v>
      </c>
      <c r="D21" s="1" t="s">
        <v>20</v>
      </c>
      <c r="E21" s="11">
        <v>0.15</v>
      </c>
      <c r="F21" s="14">
        <v>2.2999999999999998</v>
      </c>
      <c r="G21" s="2">
        <f t="shared" si="0"/>
        <v>1.9549999999999998</v>
      </c>
      <c r="H21" s="2">
        <f t="shared" si="1"/>
        <v>2.6449999999999996</v>
      </c>
      <c r="I21" s="11">
        <v>0.15</v>
      </c>
      <c r="J21" s="14">
        <v>2</v>
      </c>
      <c r="K21" s="2">
        <f t="shared" si="2"/>
        <v>1.7</v>
      </c>
      <c r="L21" s="2">
        <f t="shared" si="3"/>
        <v>2.2999999999999998</v>
      </c>
      <c r="M21" s="11">
        <v>0.15</v>
      </c>
      <c r="N21" s="14">
        <v>1.5</v>
      </c>
      <c r="O21" s="2">
        <f t="shared" si="4"/>
        <v>1.2749999999999999</v>
      </c>
      <c r="P21" s="2">
        <f t="shared" si="5"/>
        <v>1.7250000000000001</v>
      </c>
      <c r="Q21" s="11">
        <v>0.15</v>
      </c>
      <c r="R21" s="14">
        <v>1.8</v>
      </c>
      <c r="S21" s="2">
        <f t="shared" si="6"/>
        <v>1.53</v>
      </c>
      <c r="T21" s="2">
        <f t="shared" si="7"/>
        <v>2.0700000000000003</v>
      </c>
      <c r="U21" s="11">
        <v>0.15</v>
      </c>
      <c r="V21" s="14">
        <v>2</v>
      </c>
      <c r="W21" s="2">
        <f t="shared" si="8"/>
        <v>1.7</v>
      </c>
      <c r="X21" s="2">
        <f t="shared" si="9"/>
        <v>2.2999999999999998</v>
      </c>
    </row>
    <row r="22" spans="1:24" x14ac:dyDescent="0.35">
      <c r="A22" s="23"/>
      <c r="B22" s="23"/>
      <c r="C22" s="10" t="s">
        <v>21</v>
      </c>
      <c r="D22" s="1" t="s">
        <v>20</v>
      </c>
      <c r="E22" s="11">
        <v>0.15</v>
      </c>
      <c r="F22" s="14">
        <v>10500000</v>
      </c>
      <c r="G22" s="2">
        <f t="shared" si="0"/>
        <v>8925000</v>
      </c>
      <c r="H22" s="2">
        <f t="shared" si="1"/>
        <v>12075000</v>
      </c>
      <c r="I22" s="11">
        <v>0.15</v>
      </c>
      <c r="J22" s="14">
        <v>30000000</v>
      </c>
      <c r="K22" s="2">
        <f t="shared" si="2"/>
        <v>25500000</v>
      </c>
      <c r="L22" s="2">
        <f t="shared" si="3"/>
        <v>34500000</v>
      </c>
      <c r="M22" s="11">
        <v>0.15</v>
      </c>
      <c r="N22" s="14">
        <v>3000000</v>
      </c>
      <c r="O22" s="2">
        <f t="shared" si="4"/>
        <v>2550000</v>
      </c>
      <c r="P22" s="2">
        <f t="shared" si="5"/>
        <v>3450000</v>
      </c>
      <c r="Q22" s="11">
        <v>0.15</v>
      </c>
      <c r="R22" s="14">
        <v>18000000</v>
      </c>
      <c r="S22" s="2">
        <f t="shared" si="6"/>
        <v>15300000</v>
      </c>
      <c r="T22" s="2">
        <f t="shared" si="7"/>
        <v>20700000</v>
      </c>
      <c r="U22" s="11">
        <v>0.15</v>
      </c>
      <c r="V22" s="14">
        <v>27000000</v>
      </c>
      <c r="W22" s="2">
        <f t="shared" si="8"/>
        <v>22950000</v>
      </c>
      <c r="X22" s="2">
        <f t="shared" si="9"/>
        <v>31050000</v>
      </c>
    </row>
    <row r="23" spans="1:24" x14ac:dyDescent="0.35">
      <c r="A23" s="23" t="s">
        <v>52</v>
      </c>
      <c r="B23" s="16" t="s">
        <v>22</v>
      </c>
      <c r="C23" s="10" t="s">
        <v>23</v>
      </c>
      <c r="D23" s="13" t="s">
        <v>3</v>
      </c>
      <c r="E23" s="11">
        <v>0.1</v>
      </c>
      <c r="F23" s="14">
        <v>0.90249999999999997</v>
      </c>
      <c r="G23" s="2">
        <f t="shared" si="0"/>
        <v>0.81224999999999992</v>
      </c>
      <c r="H23" s="2">
        <v>1</v>
      </c>
      <c r="I23" s="11">
        <v>0.1</v>
      </c>
      <c r="J23" s="14">
        <v>0.95</v>
      </c>
      <c r="K23" s="2">
        <f t="shared" si="2"/>
        <v>0.85499999999999998</v>
      </c>
      <c r="L23" s="2">
        <v>1</v>
      </c>
      <c r="M23" s="11">
        <v>0.1</v>
      </c>
      <c r="N23" s="14">
        <v>1</v>
      </c>
      <c r="O23" s="2">
        <f t="shared" si="4"/>
        <v>0.9</v>
      </c>
      <c r="P23" s="2">
        <v>1</v>
      </c>
      <c r="Q23" s="11">
        <v>0.1</v>
      </c>
      <c r="R23" s="14">
        <v>0.95</v>
      </c>
      <c r="S23" s="2">
        <f t="shared" si="6"/>
        <v>0.85499999999999998</v>
      </c>
      <c r="T23" s="2">
        <v>1</v>
      </c>
      <c r="U23" s="11">
        <v>0.1</v>
      </c>
      <c r="V23" s="14">
        <v>0.93100000000000005</v>
      </c>
      <c r="W23" s="12">
        <f>V23</f>
        <v>0.93100000000000005</v>
      </c>
      <c r="X23" s="2">
        <v>1</v>
      </c>
    </row>
    <row r="24" spans="1:24" x14ac:dyDescent="0.35">
      <c r="A24" s="23"/>
      <c r="B24" s="23" t="s">
        <v>53</v>
      </c>
      <c r="C24" s="10" t="s">
        <v>25</v>
      </c>
      <c r="D24" s="13" t="s">
        <v>26</v>
      </c>
      <c r="E24" s="11">
        <v>0.15</v>
      </c>
      <c r="F24" s="14">
        <v>8.7500000000000008E-2</v>
      </c>
      <c r="G24" s="2">
        <f t="shared" si="0"/>
        <v>7.4375000000000011E-2</v>
      </c>
      <c r="H24" s="2">
        <f t="shared" si="1"/>
        <v>0.10062500000000001</v>
      </c>
      <c r="I24" s="11">
        <v>0.15</v>
      </c>
      <c r="J24" s="14">
        <v>7.0000000000000007E-2</v>
      </c>
      <c r="K24" s="2">
        <f t="shared" si="2"/>
        <v>5.9500000000000004E-2</v>
      </c>
      <c r="L24" s="2">
        <f t="shared" si="3"/>
        <v>8.0500000000000002E-2</v>
      </c>
      <c r="M24" s="11">
        <v>0.15</v>
      </c>
      <c r="N24" s="14">
        <v>5.2500000000000005E-2</v>
      </c>
      <c r="O24" s="2">
        <f t="shared" si="4"/>
        <v>4.4625000000000005E-2</v>
      </c>
      <c r="P24" s="2">
        <f t="shared" si="5"/>
        <v>6.0375000000000005E-2</v>
      </c>
      <c r="Q24" s="11">
        <v>0.15</v>
      </c>
      <c r="R24" s="14">
        <v>6.3E-2</v>
      </c>
      <c r="S24" s="2">
        <f t="shared" si="6"/>
        <v>5.355E-2</v>
      </c>
      <c r="T24" s="2">
        <f t="shared" si="7"/>
        <v>7.2450000000000001E-2</v>
      </c>
      <c r="U24" s="11">
        <v>0.15</v>
      </c>
      <c r="V24" s="14">
        <v>8.0500000000000002E-2</v>
      </c>
      <c r="W24" s="2">
        <f t="shared" si="8"/>
        <v>6.8425E-2</v>
      </c>
      <c r="X24" s="2">
        <f t="shared" si="9"/>
        <v>9.2575000000000005E-2</v>
      </c>
    </row>
    <row r="25" spans="1:24" x14ac:dyDescent="0.35">
      <c r="A25" s="23"/>
      <c r="B25" s="23"/>
      <c r="C25" s="10" t="s">
        <v>24</v>
      </c>
      <c r="D25" s="13" t="s">
        <v>3</v>
      </c>
      <c r="E25" s="11">
        <v>0.15</v>
      </c>
      <c r="F25" s="14">
        <v>0.34499999999999997</v>
      </c>
      <c r="G25" s="2">
        <f t="shared" si="0"/>
        <v>0.29324999999999996</v>
      </c>
      <c r="H25" s="2">
        <f t="shared" si="1"/>
        <v>0.39674999999999999</v>
      </c>
      <c r="I25" s="11">
        <v>0.15</v>
      </c>
      <c r="J25" s="14">
        <v>0.3</v>
      </c>
      <c r="K25" s="2">
        <f t="shared" si="2"/>
        <v>0.255</v>
      </c>
      <c r="L25" s="2">
        <f t="shared" si="3"/>
        <v>0.34499999999999997</v>
      </c>
      <c r="M25" s="11">
        <v>0.15</v>
      </c>
      <c r="N25" s="14">
        <v>0.22499999999999998</v>
      </c>
      <c r="O25" s="2">
        <f t="shared" si="4"/>
        <v>0.19124999999999998</v>
      </c>
      <c r="P25" s="2">
        <f t="shared" si="5"/>
        <v>0.25874999999999998</v>
      </c>
      <c r="Q25" s="11">
        <v>0.15</v>
      </c>
      <c r="R25" s="14">
        <v>0.27</v>
      </c>
      <c r="S25" s="2">
        <f t="shared" si="6"/>
        <v>0.22950000000000001</v>
      </c>
      <c r="T25" s="2">
        <f t="shared" si="7"/>
        <v>0.3105</v>
      </c>
      <c r="U25" s="11">
        <v>0.15</v>
      </c>
      <c r="V25" s="14">
        <v>0.34499999999999997</v>
      </c>
      <c r="W25" s="2">
        <f t="shared" si="8"/>
        <v>0.29324999999999996</v>
      </c>
      <c r="X25" s="2">
        <f t="shared" si="9"/>
        <v>0.39674999999999999</v>
      </c>
    </row>
    <row r="26" spans="1:24" x14ac:dyDescent="0.35">
      <c r="A26" s="23"/>
      <c r="B26" s="16" t="s">
        <v>27</v>
      </c>
      <c r="C26" s="10" t="s">
        <v>28</v>
      </c>
      <c r="D26" s="17" t="s">
        <v>3</v>
      </c>
      <c r="E26" s="11">
        <v>0.15</v>
      </c>
      <c r="F26" s="14">
        <v>0.9</v>
      </c>
      <c r="G26" s="2">
        <f t="shared" si="0"/>
        <v>0.76500000000000001</v>
      </c>
      <c r="H26" s="2">
        <f t="shared" si="1"/>
        <v>1.0350000000000001</v>
      </c>
      <c r="I26" s="11">
        <v>0.15</v>
      </c>
      <c r="J26" s="14">
        <v>1</v>
      </c>
      <c r="K26" s="2">
        <f t="shared" si="2"/>
        <v>0.85</v>
      </c>
      <c r="L26" s="2">
        <f t="shared" si="3"/>
        <v>1.1499999999999999</v>
      </c>
      <c r="M26" s="11">
        <v>0.15</v>
      </c>
      <c r="N26" s="14">
        <v>1.05</v>
      </c>
      <c r="O26" s="2">
        <f t="shared" si="4"/>
        <v>0.89250000000000007</v>
      </c>
      <c r="P26" s="2">
        <f t="shared" si="5"/>
        <v>1.2075</v>
      </c>
      <c r="Q26" s="11">
        <v>0.15</v>
      </c>
      <c r="R26" s="14">
        <v>0.95</v>
      </c>
      <c r="S26" s="2">
        <f t="shared" si="6"/>
        <v>0.8075</v>
      </c>
      <c r="T26" s="2">
        <f t="shared" si="7"/>
        <v>1.0925</v>
      </c>
      <c r="U26" s="11">
        <v>0.15</v>
      </c>
      <c r="V26" s="14">
        <v>1.1000000000000001</v>
      </c>
      <c r="W26" s="2">
        <f t="shared" si="8"/>
        <v>0.93500000000000005</v>
      </c>
      <c r="X26" s="2">
        <f t="shared" si="9"/>
        <v>1.2650000000000001</v>
      </c>
    </row>
    <row r="27" spans="1:24" x14ac:dyDescent="0.35">
      <c r="A27" s="23"/>
      <c r="B27" s="23" t="s">
        <v>54</v>
      </c>
      <c r="C27" s="10" t="s">
        <v>29</v>
      </c>
      <c r="D27" s="17" t="s">
        <v>55</v>
      </c>
      <c r="E27" s="11">
        <v>0.05</v>
      </c>
      <c r="F27" s="14">
        <v>1555.5179999999998</v>
      </c>
      <c r="G27" s="2">
        <f t="shared" si="0"/>
        <v>1477.7420999999997</v>
      </c>
      <c r="H27" s="2">
        <f t="shared" si="1"/>
        <v>1633.2938999999999</v>
      </c>
      <c r="I27" s="11">
        <v>0.05</v>
      </c>
      <c r="J27" s="14">
        <v>1672.6</v>
      </c>
      <c r="K27" s="2">
        <f t="shared" si="2"/>
        <v>1588.9699999999998</v>
      </c>
      <c r="L27" s="2">
        <f t="shared" si="3"/>
        <v>1756.23</v>
      </c>
      <c r="M27" s="11">
        <v>0.05</v>
      </c>
      <c r="N27" s="14">
        <v>1756.23</v>
      </c>
      <c r="O27" s="2">
        <f t="shared" si="4"/>
        <v>1668.4185</v>
      </c>
      <c r="P27" s="2">
        <f t="shared" si="5"/>
        <v>1844.0415</v>
      </c>
      <c r="Q27" s="11">
        <v>0.05</v>
      </c>
      <c r="R27" s="14">
        <v>1756.23</v>
      </c>
      <c r="S27" s="2">
        <f t="shared" si="6"/>
        <v>1668.4185</v>
      </c>
      <c r="T27" s="2">
        <f t="shared" si="7"/>
        <v>1844.0415</v>
      </c>
      <c r="U27" s="11">
        <v>0.05</v>
      </c>
      <c r="V27" s="14">
        <v>1806.4079999999999</v>
      </c>
      <c r="W27" s="2">
        <f t="shared" si="8"/>
        <v>1716.0875999999998</v>
      </c>
      <c r="X27" s="2">
        <f t="shared" si="9"/>
        <v>1896.7284</v>
      </c>
    </row>
    <row r="28" spans="1:24" x14ac:dyDescent="0.35">
      <c r="A28" s="23"/>
      <c r="B28" s="23"/>
      <c r="C28" s="18" t="s">
        <v>56</v>
      </c>
      <c r="D28" s="13" t="s">
        <v>3</v>
      </c>
      <c r="E28" s="19" t="s">
        <v>57</v>
      </c>
      <c r="F28" s="20">
        <v>4</v>
      </c>
      <c r="G28" s="21">
        <v>3</v>
      </c>
      <c r="H28" s="21">
        <v>4.99</v>
      </c>
      <c r="I28" s="19" t="s">
        <v>57</v>
      </c>
      <c r="J28" s="20">
        <v>0</v>
      </c>
      <c r="K28" s="21">
        <v>0</v>
      </c>
      <c r="L28" s="21">
        <v>0.99</v>
      </c>
      <c r="M28" s="19" t="s">
        <v>57</v>
      </c>
      <c r="N28" s="20">
        <v>0</v>
      </c>
      <c r="O28" s="21">
        <v>0</v>
      </c>
      <c r="P28" s="21">
        <v>0.99</v>
      </c>
      <c r="Q28" s="19" t="s">
        <v>57</v>
      </c>
      <c r="R28" s="20">
        <v>1</v>
      </c>
      <c r="S28" s="21">
        <v>0</v>
      </c>
      <c r="T28" s="21">
        <v>1.99</v>
      </c>
      <c r="U28" s="19" t="s">
        <v>57</v>
      </c>
      <c r="V28" s="20">
        <v>0</v>
      </c>
      <c r="W28" s="21">
        <v>0</v>
      </c>
      <c r="X28" s="21">
        <v>1.99</v>
      </c>
    </row>
    <row r="29" spans="1:24" x14ac:dyDescent="0.35">
      <c r="A29" s="23" t="s">
        <v>58</v>
      </c>
      <c r="B29" s="23" t="s">
        <v>59</v>
      </c>
      <c r="C29" s="10" t="s">
        <v>60</v>
      </c>
      <c r="D29" s="13" t="s">
        <v>3</v>
      </c>
      <c r="E29" s="11" t="s">
        <v>57</v>
      </c>
      <c r="F29" s="14" t="s">
        <v>61</v>
      </c>
      <c r="G29" s="2" t="s">
        <v>57</v>
      </c>
      <c r="H29" s="2" t="s">
        <v>57</v>
      </c>
      <c r="I29" s="11" t="s">
        <v>57</v>
      </c>
      <c r="J29" s="14" t="s">
        <v>62</v>
      </c>
      <c r="K29" s="2" t="s">
        <v>57</v>
      </c>
      <c r="L29" s="2" t="s">
        <v>57</v>
      </c>
      <c r="M29" s="11" t="s">
        <v>57</v>
      </c>
      <c r="N29" s="14" t="s">
        <v>62</v>
      </c>
      <c r="O29" s="22" t="s">
        <v>57</v>
      </c>
      <c r="P29" s="22" t="s">
        <v>57</v>
      </c>
      <c r="Q29" s="11" t="s">
        <v>57</v>
      </c>
      <c r="R29" s="14" t="s">
        <v>62</v>
      </c>
      <c r="S29" s="2" t="s">
        <v>57</v>
      </c>
      <c r="T29" s="2" t="s">
        <v>57</v>
      </c>
      <c r="U29" s="11" t="s">
        <v>57</v>
      </c>
      <c r="V29" s="14" t="s">
        <v>62</v>
      </c>
      <c r="W29" s="22" t="s">
        <v>57</v>
      </c>
      <c r="X29" s="22" t="s">
        <v>57</v>
      </c>
    </row>
    <row r="30" spans="1:24" x14ac:dyDescent="0.35">
      <c r="A30" s="23"/>
      <c r="B30" s="23"/>
      <c r="C30" s="10" t="s">
        <v>63</v>
      </c>
      <c r="D30" s="10" t="s">
        <v>64</v>
      </c>
      <c r="E30" s="11">
        <v>0.15</v>
      </c>
      <c r="F30" s="14">
        <v>6</v>
      </c>
      <c r="G30" s="2">
        <f t="shared" ref="G30:G32" si="10">F30-F30*E30</f>
        <v>5.0999999999999996</v>
      </c>
      <c r="H30" s="2">
        <f t="shared" ref="H30:H32" si="11">F30+F30*E30</f>
        <v>6.9</v>
      </c>
      <c r="I30" s="11">
        <v>0.15</v>
      </c>
      <c r="J30" s="14">
        <v>5</v>
      </c>
      <c r="K30" s="2">
        <f t="shared" ref="K30:K32" si="12">J30-J30*I30</f>
        <v>4.25</v>
      </c>
      <c r="L30" s="2">
        <f t="shared" ref="L30:L32" si="13">J30+J30*I30</f>
        <v>5.75</v>
      </c>
      <c r="M30" s="11" t="s">
        <v>57</v>
      </c>
      <c r="N30" s="14">
        <v>0</v>
      </c>
      <c r="O30" s="22">
        <v>0</v>
      </c>
      <c r="P30" s="22">
        <v>0.1</v>
      </c>
      <c r="Q30" s="11">
        <v>0.15</v>
      </c>
      <c r="R30" s="14">
        <v>3</v>
      </c>
      <c r="S30" s="2">
        <f t="shared" ref="S30:S32" si="14">R30-R30*Q30</f>
        <v>2.5499999999999998</v>
      </c>
      <c r="T30" s="2">
        <f t="shared" ref="T30:T32" si="15">R30+R30*Q30</f>
        <v>3.45</v>
      </c>
      <c r="U30" s="11" t="s">
        <v>57</v>
      </c>
      <c r="V30" s="14">
        <v>0</v>
      </c>
      <c r="W30" s="22">
        <v>0</v>
      </c>
      <c r="X30" s="22">
        <v>0.1</v>
      </c>
    </row>
    <row r="31" spans="1:24" x14ac:dyDescent="0.35">
      <c r="A31" s="23"/>
      <c r="B31" s="23"/>
      <c r="C31" s="10" t="s">
        <v>65</v>
      </c>
      <c r="D31" s="10" t="s">
        <v>3</v>
      </c>
      <c r="E31" s="11">
        <v>0.15</v>
      </c>
      <c r="F31" s="14">
        <v>7.0000000000000007E-2</v>
      </c>
      <c r="G31" s="2">
        <f t="shared" si="10"/>
        <v>5.9500000000000004E-2</v>
      </c>
      <c r="H31" s="2">
        <f t="shared" si="11"/>
        <v>8.0500000000000002E-2</v>
      </c>
      <c r="I31" s="11">
        <v>0.15</v>
      </c>
      <c r="J31" s="14">
        <v>0.03</v>
      </c>
      <c r="K31" s="2">
        <f t="shared" si="12"/>
        <v>2.5499999999999998E-2</v>
      </c>
      <c r="L31" s="2">
        <f t="shared" si="13"/>
        <v>3.4499999999999996E-2</v>
      </c>
      <c r="M31" s="11" t="s">
        <v>57</v>
      </c>
      <c r="N31" s="14">
        <v>0</v>
      </c>
      <c r="O31" s="22">
        <v>0</v>
      </c>
      <c r="P31" s="22">
        <v>0.1</v>
      </c>
      <c r="Q31" s="11">
        <v>0.15</v>
      </c>
      <c r="R31" s="14">
        <v>0.03</v>
      </c>
      <c r="S31" s="2">
        <f t="shared" si="14"/>
        <v>2.5499999999999998E-2</v>
      </c>
      <c r="T31" s="2">
        <f t="shared" si="15"/>
        <v>3.4499999999999996E-2</v>
      </c>
      <c r="U31" s="11" t="s">
        <v>57</v>
      </c>
      <c r="V31" s="14">
        <v>0</v>
      </c>
      <c r="W31" s="22">
        <v>0</v>
      </c>
      <c r="X31" s="22">
        <v>0.1</v>
      </c>
    </row>
    <row r="32" spans="1:24" x14ac:dyDescent="0.35">
      <c r="A32" s="23"/>
      <c r="B32" s="23"/>
      <c r="C32" s="10" t="s">
        <v>66</v>
      </c>
      <c r="D32" s="10" t="s">
        <v>67</v>
      </c>
      <c r="E32" s="11">
        <v>0.15</v>
      </c>
      <c r="F32" s="14">
        <v>17500000</v>
      </c>
      <c r="G32" s="2">
        <f t="shared" si="10"/>
        <v>14875000</v>
      </c>
      <c r="H32" s="2">
        <f t="shared" si="11"/>
        <v>20125000</v>
      </c>
      <c r="I32" s="11">
        <v>0.15</v>
      </c>
      <c r="J32" s="14">
        <v>5000000</v>
      </c>
      <c r="K32" s="2">
        <f t="shared" si="12"/>
        <v>4250000</v>
      </c>
      <c r="L32" s="2">
        <f t="shared" si="13"/>
        <v>5750000</v>
      </c>
      <c r="M32" s="11" t="s">
        <v>57</v>
      </c>
      <c r="N32" s="14">
        <v>0</v>
      </c>
      <c r="O32" s="22">
        <v>0</v>
      </c>
      <c r="P32" s="22">
        <v>0.1</v>
      </c>
      <c r="Q32" s="11">
        <v>0.15</v>
      </c>
      <c r="R32" s="14">
        <v>2000000</v>
      </c>
      <c r="S32" s="2">
        <f t="shared" si="14"/>
        <v>1700000</v>
      </c>
      <c r="T32" s="2">
        <f t="shared" si="15"/>
        <v>2300000</v>
      </c>
      <c r="U32" s="11" t="s">
        <v>57</v>
      </c>
      <c r="V32" s="14">
        <v>0</v>
      </c>
      <c r="W32" s="22">
        <v>0</v>
      </c>
      <c r="X32" s="22">
        <v>0.1</v>
      </c>
    </row>
  </sheetData>
  <mergeCells count="19">
    <mergeCell ref="U1:X1"/>
    <mergeCell ref="A1:D1"/>
    <mergeCell ref="E1:H1"/>
    <mergeCell ref="I1:L1"/>
    <mergeCell ref="M1:P1"/>
    <mergeCell ref="Q1:T1"/>
    <mergeCell ref="A3:A10"/>
    <mergeCell ref="B3:B4"/>
    <mergeCell ref="B5:B8"/>
    <mergeCell ref="B9:B10"/>
    <mergeCell ref="A11:A22"/>
    <mergeCell ref="B11:B15"/>
    <mergeCell ref="B16:B20"/>
    <mergeCell ref="B21:B22"/>
    <mergeCell ref="A23:A28"/>
    <mergeCell ref="B24:B25"/>
    <mergeCell ref="B27:B28"/>
    <mergeCell ref="A29:A32"/>
    <mergeCell ref="B29:B32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981A83F22DFB4AAABCB489143C1BA5" ma:contentTypeVersion="13" ma:contentTypeDescription="Create a new document." ma:contentTypeScope="" ma:versionID="3593b7a972b7b9137d50609c6535447c">
  <xsd:schema xmlns:xsd="http://www.w3.org/2001/XMLSchema" xmlns:xs="http://www.w3.org/2001/XMLSchema" xmlns:p="http://schemas.microsoft.com/office/2006/metadata/properties" xmlns:ns3="907d5646-a874-4fa6-bebe-ae1ba3d572e9" xmlns:ns4="2b3be5b4-59b7-49d3-a9f0-cd00eff0f268" targetNamespace="http://schemas.microsoft.com/office/2006/metadata/properties" ma:root="true" ma:fieldsID="3260728239ea1fdb6b871d7afed920ad" ns3:_="" ns4:_="">
    <xsd:import namespace="907d5646-a874-4fa6-bebe-ae1ba3d572e9"/>
    <xsd:import namespace="2b3be5b4-59b7-49d3-a9f0-cd00eff0f26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7d5646-a874-4fa6-bebe-ae1ba3d572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3be5b4-59b7-49d3-a9f0-cd00eff0f26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BA74E0-9626-495C-AD70-8A2DF8AB2B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251100-CA26-402F-BB54-D49972D79E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7d5646-a874-4fa6-bebe-ae1ba3d572e9"/>
    <ds:schemaRef ds:uri="2b3be5b4-59b7-49d3-a9f0-cd00eff0f2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2C319A-3FEB-4FB5-B339-093F10E8042F}">
  <ds:schemaRefs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907d5646-a874-4fa6-bebe-ae1ba3d572e9"/>
    <ds:schemaRef ds:uri="http://schemas.microsoft.com/office/infopath/2007/PartnerControls"/>
    <ds:schemaRef ds:uri="http://schemas.openxmlformats.org/package/2006/metadata/core-properties"/>
    <ds:schemaRef ds:uri="2b3be5b4-59b7-49d3-a9f0-cd00eff0f26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Manager/>
  <Company>Deakin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Enayat A. Moallemi</dc:creator>
  <cp:keywords/>
  <dc:description/>
  <cp:lastModifiedBy>editor</cp:lastModifiedBy>
  <cp:revision/>
  <dcterms:created xsi:type="dcterms:W3CDTF">2020-08-18T01:32:25Z</dcterms:created>
  <dcterms:modified xsi:type="dcterms:W3CDTF">2022-06-14T14:40:16Z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0x0101009B981A83F22DFB4AAABCB489143C1BA5</vt:lpwstr>
  </property>
</Properties>
</file>